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96" windowWidth="14040" windowHeight="10428"/>
  </bookViews>
  <sheets>
    <sheet name="Sheet1" sheetId="1" r:id="rId1"/>
    <sheet name="Sheet2" sheetId="2" r:id="rId2"/>
    <sheet name="Sheet3" sheetId="3" r:id="rId3"/>
  </sheets>
  <definedNames>
    <definedName name="_xlnm.Print_Area" localSheetId="0">Sheet1!$G$2:$O$46</definedName>
  </definedNames>
  <calcPr calcId="124519"/>
</workbook>
</file>

<file path=xl/calcChain.xml><?xml version="1.0" encoding="utf-8"?>
<calcChain xmlns="http://schemas.openxmlformats.org/spreadsheetml/2006/main">
  <c r="N27" i="1"/>
  <c r="O27" s="1"/>
  <c r="O13"/>
  <c r="L40"/>
  <c r="O22"/>
  <c r="O23"/>
  <c r="O24"/>
  <c r="O25"/>
  <c r="O26"/>
  <c r="O28"/>
  <c r="O29"/>
  <c r="O30"/>
  <c r="O31"/>
  <c r="O32"/>
  <c r="O33"/>
  <c r="O34"/>
  <c r="O35"/>
  <c r="O36"/>
  <c r="O37"/>
  <c r="O21"/>
  <c r="M17"/>
  <c r="O16"/>
  <c r="O12"/>
  <c r="O14"/>
  <c r="O15"/>
  <c r="O11"/>
  <c r="L17"/>
  <c r="O18"/>
  <c r="J17"/>
  <c r="I17"/>
  <c r="H17"/>
  <c r="K40"/>
  <c r="J40"/>
  <c r="I40"/>
  <c r="H40"/>
  <c r="K17"/>
  <c r="E17"/>
  <c r="E40"/>
  <c r="N40" l="1"/>
  <c r="O40" s="1"/>
  <c r="O38"/>
  <c r="N17"/>
  <c r="O17" s="1"/>
  <c r="E43"/>
</calcChain>
</file>

<file path=xl/sharedStrings.xml><?xml version="1.0" encoding="utf-8"?>
<sst xmlns="http://schemas.openxmlformats.org/spreadsheetml/2006/main" count="63" uniqueCount="53">
  <si>
    <t>FINANCIJSKI PLAN SDA HRVATSKE</t>
  </si>
  <si>
    <t xml:space="preserve">  </t>
  </si>
  <si>
    <t>PRIHODI:</t>
  </si>
  <si>
    <t>3512/3513</t>
  </si>
  <si>
    <t>PRIHODI JEDINICA LOKALNE UPRAVE</t>
  </si>
  <si>
    <t xml:space="preserve">ČLANARINE </t>
  </si>
  <si>
    <t xml:space="preserve">PRIHODI OD NAJMA PROSTORA </t>
  </si>
  <si>
    <t xml:space="preserve">DONACIJE </t>
  </si>
  <si>
    <t xml:space="preserve">PRIHODI OD KAMATA </t>
  </si>
  <si>
    <t>UKUPNI PLANIRANI PRIHODI:</t>
  </si>
  <si>
    <t>RASHODI:</t>
  </si>
  <si>
    <t>NAKNADA PUTNIH TROŠKOVA ČLANOVA</t>
  </si>
  <si>
    <t>TROŠKOVI TELEFONA, POŠTE, PRIJEVOZA</t>
  </si>
  <si>
    <t>USLUGE TEKUĆEG I INVESTICIJSKOG ODRŽAV</t>
  </si>
  <si>
    <t>TROŠKOVI PROMIDŽBE I INFORMIRANJA</t>
  </si>
  <si>
    <t>KOMUNALNE USLUGE</t>
  </si>
  <si>
    <t>ZAKUPNINE I NAJAMNINE</t>
  </si>
  <si>
    <t xml:space="preserve">INTELEKTUALNE I OSOBNE USLUGE </t>
  </si>
  <si>
    <t xml:space="preserve">OSTALE USLUGE </t>
  </si>
  <si>
    <t>UREDSKI MATERIJALI I OST.MAT.TROŠK.</t>
  </si>
  <si>
    <t>ENERGIJA</t>
  </si>
  <si>
    <t>SITNI INVENTAR</t>
  </si>
  <si>
    <t>PREMIJE OSIGURANJA</t>
  </si>
  <si>
    <t>REPREZENTACIJA</t>
  </si>
  <si>
    <t>OSTALI NESPOMENUTI MATER,RASHODI</t>
  </si>
  <si>
    <t>TROŠAK AMORTIZACIJE</t>
  </si>
  <si>
    <t>BANKARSKE USLUGE</t>
  </si>
  <si>
    <t>OSTALI NESPOMENUTI FINANCIJSKI RASHODI</t>
  </si>
  <si>
    <t>DONACIJE</t>
  </si>
  <si>
    <t>UKUPNI PLANIRANI RASHODI:</t>
  </si>
  <si>
    <t>REZULTAT-VIŠAK PRIHODA:</t>
  </si>
  <si>
    <t xml:space="preserve">za SDA </t>
  </si>
  <si>
    <t>Predsjednik:</t>
  </si>
  <si>
    <t>Mirsad Srebreniković</t>
  </si>
  <si>
    <t>TROŠKOVI</t>
  </si>
  <si>
    <t>CENTRALE</t>
  </si>
  <si>
    <t>SVEKUPNO</t>
  </si>
  <si>
    <t>FORUM ŽENA</t>
  </si>
  <si>
    <t>OSNAŽIVANJE SDAH OKUPLJANJEM NOVIH ČLANOVA</t>
  </si>
  <si>
    <t>AKTIVNOSTI OGRANAKA I REGISTRACIJA ČLANSTVA</t>
  </si>
  <si>
    <t>JAČANJE VEZA SA SVIM BOŠNJAČKIM ASOCIJACIJAMA</t>
  </si>
  <si>
    <t>PREDSJEDIŠTVO I GLAVNI ODBOR</t>
  </si>
  <si>
    <t>PLAN ZADUŽIVANJA I OTPLATA</t>
  </si>
  <si>
    <t>plana, plan prihoda i rashoda i plan zaduživanja i otplata.</t>
  </si>
  <si>
    <t xml:space="preserve">SDAH nema ugovorene a niti ne planira ugovoriti kratkoročne kredite </t>
  </si>
  <si>
    <t>ili zajmove, niti dugoročne kredite i zajmove.</t>
  </si>
  <si>
    <t>SDAH nema ugovorene a niti ne planira ugovoriti robne kredite niti</t>
  </si>
  <si>
    <t>neprofitnih organizacija obveza je  SDAH izraditi u sklopu financisjkog</t>
  </si>
  <si>
    <t>financijske najmove ( leasinge )</t>
  </si>
  <si>
    <t>ZA 2022. GOD.</t>
  </si>
  <si>
    <t>FORUM MLADIH</t>
  </si>
  <si>
    <t xml:space="preserve">Sukladno Zakonu o financijskom poslovanju i računovodstvu </t>
  </si>
  <si>
    <t>FINANCIJSKI PLANOVI PO PROGRAMIMA ZA STRANKU DEMOKRATSKE AKCIJE HRVATSKE</t>
  </si>
</sst>
</file>

<file path=xl/styles.xml><?xml version="1.0" encoding="utf-8"?>
<styleSheet xmlns="http://schemas.openxmlformats.org/spreadsheetml/2006/main">
  <numFmts count="1">
    <numFmt numFmtId="43" formatCode="_-* #,##0.00\ _k_n_-;\-* #,##0.00\ _k_n_-;_-* &quot;-&quot;??\ _k_n_-;_-@_-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43" fontId="2" fillId="0" borderId="1" xfId="1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43" fontId="2" fillId="0" borderId="8" xfId="1" applyFont="1" applyBorder="1"/>
    <xf numFmtId="0" fontId="5" fillId="0" borderId="6" xfId="0" applyFont="1" applyBorder="1"/>
    <xf numFmtId="0" fontId="5" fillId="0" borderId="7" xfId="0" applyFont="1" applyBorder="1"/>
    <xf numFmtId="43" fontId="5" fillId="0" borderId="9" xfId="1" applyFont="1" applyBorder="1"/>
    <xf numFmtId="43" fontId="2" fillId="0" borderId="0" xfId="1" applyFont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43" fontId="2" fillId="0" borderId="0" xfId="1" applyFont="1" applyBorder="1"/>
    <xf numFmtId="43" fontId="5" fillId="0" borderId="9" xfId="0" applyNumberFormat="1" applyFont="1" applyBorder="1"/>
    <xf numFmtId="0" fontId="8" fillId="0" borderId="0" xfId="0" applyFont="1"/>
    <xf numFmtId="0" fontId="7" fillId="0" borderId="0" xfId="0" applyFont="1" applyBorder="1"/>
    <xf numFmtId="43" fontId="0" fillId="0" borderId="0" xfId="0" applyNumberFormat="1" applyBorder="1"/>
    <xf numFmtId="43" fontId="6" fillId="0" borderId="0" xfId="0" applyNumberFormat="1" applyFont="1" applyBorder="1"/>
    <xf numFmtId="0" fontId="0" fillId="0" borderId="0" xfId="0" applyBorder="1"/>
    <xf numFmtId="43" fontId="0" fillId="0" borderId="10" xfId="0" applyNumberFormat="1" applyFill="1" applyBorder="1"/>
    <xf numFmtId="43" fontId="0" fillId="0" borderId="0" xfId="0" applyNumberFormat="1"/>
    <xf numFmtId="43" fontId="5" fillId="0" borderId="0" xfId="1" applyFont="1" applyBorder="1"/>
    <xf numFmtId="43" fontId="5" fillId="0" borderId="0" xfId="0" applyNumberFormat="1" applyFont="1" applyBorder="1"/>
    <xf numFmtId="0" fontId="6" fillId="0" borderId="0" xfId="0" applyFont="1"/>
    <xf numFmtId="43" fontId="7" fillId="0" borderId="18" xfId="0" applyNumberFormat="1" applyFont="1" applyBorder="1"/>
    <xf numFmtId="43" fontId="11" fillId="0" borderId="1" xfId="0" applyNumberFormat="1" applyFont="1" applyBorder="1"/>
    <xf numFmtId="43" fontId="7" fillId="0" borderId="1" xfId="0" applyNumberFormat="1" applyFont="1" applyBorder="1"/>
    <xf numFmtId="43" fontId="11" fillId="0" borderId="8" xfId="0" applyNumberFormat="1" applyFont="1" applyBorder="1"/>
    <xf numFmtId="43" fontId="7" fillId="0" borderId="8" xfId="0" applyNumberFormat="1" applyFont="1" applyBorder="1"/>
    <xf numFmtId="43" fontId="11" fillId="0" borderId="0" xfId="0" applyNumberFormat="1" applyFont="1" applyBorder="1"/>
    <xf numFmtId="43" fontId="7" fillId="0" borderId="0" xfId="0" applyNumberFormat="1" applyFont="1" applyBorder="1"/>
    <xf numFmtId="43" fontId="11" fillId="0" borderId="12" xfId="0" applyNumberFormat="1" applyFont="1" applyBorder="1"/>
    <xf numFmtId="43" fontId="11" fillId="0" borderId="13" xfId="0" applyNumberFormat="1" applyFont="1" applyBorder="1"/>
    <xf numFmtId="43" fontId="11" fillId="0" borderId="14" xfId="0" applyNumberFormat="1" applyFont="1" applyBorder="1"/>
    <xf numFmtId="43" fontId="11" fillId="0" borderId="15" xfId="0" applyNumberFormat="1" applyFont="1" applyBorder="1"/>
    <xf numFmtId="43" fontId="7" fillId="0" borderId="16" xfId="0" applyNumberFormat="1" applyFont="1" applyBorder="1"/>
    <xf numFmtId="43" fontId="7" fillId="0" borderId="17" xfId="0" applyNumberFormat="1" applyFont="1" applyBorder="1"/>
    <xf numFmtId="43" fontId="7" fillId="0" borderId="19" xfId="0" applyNumberFormat="1" applyFont="1" applyBorder="1"/>
    <xf numFmtId="43" fontId="7" fillId="0" borderId="20" xfId="0" applyNumberFormat="1" applyFont="1" applyBorder="1"/>
    <xf numFmtId="43" fontId="7" fillId="0" borderId="21" xfId="0" applyNumberFormat="1" applyFont="1" applyBorder="1"/>
    <xf numFmtId="43" fontId="11" fillId="0" borderId="22" xfId="0" applyNumberFormat="1" applyFont="1" applyBorder="1"/>
    <xf numFmtId="43" fontId="7" fillId="0" borderId="23" xfId="0" applyNumberFormat="1" applyFont="1" applyBorder="1"/>
    <xf numFmtId="0" fontId="9" fillId="0" borderId="12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14" xfId="0" applyFont="1" applyBorder="1"/>
    <xf numFmtId="0" fontId="9" fillId="0" borderId="20" xfId="0" applyFont="1" applyBorder="1"/>
    <xf numFmtId="0" fontId="9" fillId="0" borderId="16" xfId="0" applyFont="1" applyBorder="1"/>
    <xf numFmtId="0" fontId="9" fillId="0" borderId="18" xfId="0" applyFont="1" applyBorder="1"/>
    <xf numFmtId="0" fontId="9" fillId="0" borderId="18" xfId="0" applyFont="1" applyBorder="1" applyAlignment="1">
      <alignment wrapText="1"/>
    </xf>
    <xf numFmtId="0" fontId="10" fillId="0" borderId="21" xfId="0" applyFont="1" applyBorder="1"/>
    <xf numFmtId="0" fontId="12" fillId="0" borderId="0" xfId="0" applyFont="1"/>
  </cellXfs>
  <cellStyles count="2">
    <cellStyle name="Obično" xfId="0" builtinId="0"/>
    <cellStyle name="Zarez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77"/>
  <sheetViews>
    <sheetView tabSelected="1" topLeftCell="F1" zoomScale="72" zoomScaleNormal="72" workbookViewId="0">
      <selection activeCell="G2" sqref="G2:O46"/>
    </sheetView>
  </sheetViews>
  <sheetFormatPr defaultRowHeight="14.4"/>
  <cols>
    <col min="4" max="4" width="20.6640625" customWidth="1"/>
    <col min="5" max="6" width="14.77734375" customWidth="1"/>
    <col min="7" max="7" width="8.109375" customWidth="1"/>
    <col min="8" max="8" width="11.6640625" customWidth="1"/>
    <col min="9" max="9" width="12.88671875" customWidth="1"/>
    <col min="10" max="10" width="12.21875" customWidth="1"/>
    <col min="11" max="11" width="12.33203125" customWidth="1"/>
    <col min="12" max="12" width="11.5546875" customWidth="1"/>
    <col min="13" max="13" width="11.33203125" customWidth="1"/>
    <col min="14" max="14" width="13.109375" customWidth="1"/>
    <col min="15" max="15" width="14" customWidth="1"/>
    <col min="17" max="17" width="13.21875" bestFit="1" customWidth="1"/>
  </cols>
  <sheetData>
    <row r="2" spans="1:15">
      <c r="A2" s="1"/>
      <c r="B2" s="1"/>
      <c r="C2" s="1"/>
      <c r="D2" s="1"/>
      <c r="E2" s="1"/>
      <c r="F2" s="1"/>
    </row>
    <row r="3" spans="1:15" ht="15.6">
      <c r="A3" s="2"/>
      <c r="B3" s="3" t="s">
        <v>0</v>
      </c>
      <c r="C3" s="3"/>
      <c r="D3" s="3"/>
      <c r="E3" s="3"/>
      <c r="F3" s="3"/>
      <c r="H3" s="23" t="s">
        <v>52</v>
      </c>
      <c r="I3" s="23"/>
      <c r="J3" s="23"/>
    </row>
    <row r="4" spans="1:15" ht="15" customHeight="1">
      <c r="A4" s="2"/>
      <c r="B4" s="3" t="s">
        <v>1</v>
      </c>
      <c r="C4" s="3" t="s">
        <v>49</v>
      </c>
      <c r="D4" s="3"/>
      <c r="F4" s="3"/>
      <c r="H4" s="23"/>
      <c r="I4" s="23" t="s">
        <v>49</v>
      </c>
      <c r="J4" s="23"/>
    </row>
    <row r="5" spans="1:15" hidden="1">
      <c r="A5" s="1"/>
      <c r="B5" s="1"/>
      <c r="C5" s="1"/>
      <c r="D5" s="1"/>
      <c r="F5" s="1"/>
    </row>
    <row r="6" spans="1:15" ht="15.6" customHeight="1" thickBot="1">
      <c r="A6" s="1"/>
      <c r="B6" s="1"/>
      <c r="C6" s="1"/>
      <c r="D6" s="1"/>
      <c r="F6" s="1"/>
    </row>
    <row r="7" spans="1:15" ht="51.6" customHeight="1">
      <c r="A7" s="1"/>
      <c r="B7" s="1"/>
      <c r="C7" s="1"/>
      <c r="D7" s="1"/>
      <c r="E7" s="1"/>
      <c r="F7" s="1"/>
      <c r="H7" s="51" t="s">
        <v>38</v>
      </c>
      <c r="I7" s="52" t="s">
        <v>39</v>
      </c>
      <c r="J7" s="52" t="s">
        <v>40</v>
      </c>
      <c r="K7" s="53" t="s">
        <v>37</v>
      </c>
      <c r="L7" s="52" t="s">
        <v>50</v>
      </c>
      <c r="M7" s="52" t="s">
        <v>41</v>
      </c>
      <c r="N7" s="53" t="s">
        <v>34</v>
      </c>
      <c r="O7" s="54" t="s">
        <v>36</v>
      </c>
    </row>
    <row r="8" spans="1:15" ht="15" thickBot="1">
      <c r="A8" s="4" t="s">
        <v>2</v>
      </c>
      <c r="B8" s="3"/>
      <c r="C8" s="1"/>
      <c r="D8" s="1"/>
      <c r="E8" s="1"/>
      <c r="F8" s="1"/>
      <c r="H8" s="55"/>
      <c r="I8" s="56"/>
      <c r="J8" s="56"/>
      <c r="K8" s="56"/>
      <c r="L8" s="57"/>
      <c r="M8" s="57"/>
      <c r="N8" s="56" t="s">
        <v>35</v>
      </c>
      <c r="O8" s="58"/>
    </row>
    <row r="9" spans="1:15">
      <c r="A9" s="4"/>
      <c r="B9" s="1"/>
      <c r="C9" s="1"/>
      <c r="D9" s="1"/>
      <c r="E9" s="1"/>
      <c r="F9" s="1"/>
      <c r="H9" s="24"/>
      <c r="I9" s="24"/>
      <c r="J9" s="24"/>
      <c r="K9" s="24"/>
      <c r="L9" s="24"/>
      <c r="M9" s="24"/>
      <c r="N9" s="24"/>
      <c r="O9" s="27"/>
    </row>
    <row r="10" spans="1:15">
      <c r="A10" s="4"/>
      <c r="B10" s="1"/>
      <c r="C10" s="1"/>
      <c r="D10" s="1"/>
      <c r="E10" s="1"/>
      <c r="F10" s="1"/>
      <c r="G10" s="32" t="s">
        <v>2</v>
      </c>
      <c r="H10" s="24"/>
      <c r="I10" s="24"/>
      <c r="J10" s="24"/>
      <c r="K10" s="24"/>
      <c r="L10" s="24"/>
      <c r="M10" s="24"/>
      <c r="N10" s="24"/>
      <c r="O10" s="27"/>
    </row>
    <row r="11" spans="1:15">
      <c r="A11" s="5" t="s">
        <v>3</v>
      </c>
      <c r="B11" s="6" t="s">
        <v>4</v>
      </c>
      <c r="C11" s="7"/>
      <c r="D11" s="7"/>
      <c r="E11" s="8"/>
      <c r="F11" s="21"/>
      <c r="G11" s="5" t="s">
        <v>3</v>
      </c>
      <c r="H11" s="34"/>
      <c r="I11" s="34"/>
      <c r="J11" s="34"/>
      <c r="K11" s="34"/>
      <c r="L11" s="34"/>
      <c r="M11" s="34"/>
      <c r="N11" s="34"/>
      <c r="O11" s="35">
        <f>H11+I11+J11+K11+L11+M11+N11</f>
        <v>0</v>
      </c>
    </row>
    <row r="12" spans="1:15">
      <c r="A12" s="5">
        <v>3211</v>
      </c>
      <c r="B12" s="6" t="s">
        <v>5</v>
      </c>
      <c r="C12" s="7"/>
      <c r="D12" s="7"/>
      <c r="E12" s="8">
        <v>1500</v>
      </c>
      <c r="F12" s="21"/>
      <c r="G12" s="5">
        <v>3211</v>
      </c>
      <c r="H12" s="34"/>
      <c r="I12" s="34"/>
      <c r="J12" s="34"/>
      <c r="K12" s="34"/>
      <c r="L12" s="34"/>
      <c r="M12" s="34"/>
      <c r="N12" s="34">
        <v>1500</v>
      </c>
      <c r="O12" s="35">
        <f t="shared" ref="O12:O15" si="0">H12+I12+J12+K12+L12+M12+N12</f>
        <v>1500</v>
      </c>
    </row>
    <row r="13" spans="1:15">
      <c r="A13" s="5">
        <v>3421</v>
      </c>
      <c r="B13" s="9" t="s">
        <v>6</v>
      </c>
      <c r="C13" s="10"/>
      <c r="D13" s="10"/>
      <c r="E13" s="8">
        <v>180000</v>
      </c>
      <c r="F13" s="21"/>
      <c r="G13" s="5">
        <v>3421</v>
      </c>
      <c r="H13" s="34">
        <v>15000</v>
      </c>
      <c r="I13" s="34">
        <v>10000</v>
      </c>
      <c r="J13" s="34">
        <v>15000</v>
      </c>
      <c r="K13" s="34">
        <v>5000</v>
      </c>
      <c r="L13" s="34">
        <v>15000</v>
      </c>
      <c r="M13" s="34">
        <v>10000</v>
      </c>
      <c r="N13" s="34">
        <v>110000</v>
      </c>
      <c r="O13" s="35">
        <f t="shared" si="0"/>
        <v>180000</v>
      </c>
    </row>
    <row r="14" spans="1:15">
      <c r="A14" s="5">
        <v>3551</v>
      </c>
      <c r="B14" s="11" t="s">
        <v>7</v>
      </c>
      <c r="C14" s="12"/>
      <c r="D14" s="12"/>
      <c r="E14" s="8">
        <v>5000</v>
      </c>
      <c r="F14" s="21"/>
      <c r="G14" s="5">
        <v>3551</v>
      </c>
      <c r="H14" s="34"/>
      <c r="I14" s="34"/>
      <c r="J14" s="34"/>
      <c r="K14" s="34"/>
      <c r="L14" s="34"/>
      <c r="M14" s="34"/>
      <c r="N14" s="34">
        <v>5000</v>
      </c>
      <c r="O14" s="35">
        <f t="shared" si="0"/>
        <v>5000</v>
      </c>
    </row>
    <row r="15" spans="1:15" ht="15" thickBot="1">
      <c r="A15" s="5">
        <v>3413</v>
      </c>
      <c r="B15" s="11" t="s">
        <v>8</v>
      </c>
      <c r="C15" s="12"/>
      <c r="D15" s="12"/>
      <c r="E15" s="8">
        <v>50</v>
      </c>
      <c r="F15" s="21"/>
      <c r="G15" s="5">
        <v>3413</v>
      </c>
      <c r="H15" s="36"/>
      <c r="I15" s="36"/>
      <c r="J15" s="36"/>
      <c r="K15" s="36"/>
      <c r="L15" s="36"/>
      <c r="M15" s="36"/>
      <c r="N15" s="36">
        <v>50</v>
      </c>
      <c r="O15" s="37">
        <f t="shared" si="0"/>
        <v>50</v>
      </c>
    </row>
    <row r="16" spans="1:15">
      <c r="A16" s="1"/>
      <c r="B16" s="6"/>
      <c r="C16" s="7"/>
      <c r="D16" s="7"/>
      <c r="E16" s="13"/>
      <c r="F16" s="21"/>
      <c r="H16" s="49"/>
      <c r="I16" s="42"/>
      <c r="J16" s="43"/>
      <c r="K16" s="42"/>
      <c r="L16" s="43"/>
      <c r="M16" s="42"/>
      <c r="N16" s="43"/>
      <c r="O16" s="47">
        <f>H16+I16+J16+K16+L16+M16+N16</f>
        <v>0</v>
      </c>
    </row>
    <row r="17" spans="1:17" ht="15" thickBot="1">
      <c r="A17" s="4"/>
      <c r="B17" s="14" t="s">
        <v>9</v>
      </c>
      <c r="C17" s="15"/>
      <c r="D17" s="15"/>
      <c r="E17" s="16">
        <f>SUM(E11:E16)</f>
        <v>186550</v>
      </c>
      <c r="F17" s="30"/>
      <c r="H17" s="50">
        <f>SUM(H11:H16)</f>
        <v>15000</v>
      </c>
      <c r="I17" s="33">
        <f>SUM(I11:I16)</f>
        <v>10000</v>
      </c>
      <c r="J17" s="46">
        <f>J16+J15+J14+J13+J12+J11</f>
        <v>15000</v>
      </c>
      <c r="K17" s="33">
        <f>K16+K15+K14+K13+K12+K11</f>
        <v>5000</v>
      </c>
      <c r="L17" s="46">
        <f>L13+L11</f>
        <v>15000</v>
      </c>
      <c r="M17" s="33">
        <f>M15+M14+M13+M12+M11</f>
        <v>10000</v>
      </c>
      <c r="N17" s="46">
        <f>N16+N15+N14+N13+N12+N11</f>
        <v>116550</v>
      </c>
      <c r="O17" s="48">
        <f>H17+I17+J17+K17+L17+M17+N17</f>
        <v>186550</v>
      </c>
    </row>
    <row r="18" spans="1:17">
      <c r="A18" s="1"/>
      <c r="B18" s="1"/>
      <c r="C18" s="1"/>
      <c r="D18" s="1"/>
      <c r="E18" s="17"/>
      <c r="F18" s="17"/>
      <c r="H18" s="38"/>
      <c r="I18" s="38"/>
      <c r="J18" s="38"/>
      <c r="K18" s="38"/>
      <c r="L18" s="38"/>
      <c r="M18" s="38"/>
      <c r="N18" s="38"/>
      <c r="O18" s="39">
        <f t="shared" ref="O18" si="1">H18+I18+J18+K18+N18</f>
        <v>0</v>
      </c>
    </row>
    <row r="19" spans="1:17">
      <c r="A19" s="1"/>
      <c r="B19" s="1"/>
      <c r="C19" s="1"/>
      <c r="D19" s="1"/>
      <c r="E19" s="17"/>
      <c r="F19" s="17"/>
      <c r="H19" s="38"/>
      <c r="I19" s="38"/>
      <c r="J19" s="38"/>
      <c r="K19" s="38"/>
      <c r="L19" s="38"/>
      <c r="M19" s="38"/>
      <c r="N19" s="38"/>
      <c r="O19" s="39"/>
    </row>
    <row r="20" spans="1:17">
      <c r="A20" s="4" t="s">
        <v>10</v>
      </c>
      <c r="B20" s="1"/>
      <c r="C20" s="1"/>
      <c r="D20" s="1"/>
      <c r="E20" s="17"/>
      <c r="F20" s="17"/>
      <c r="G20" s="32" t="s">
        <v>10</v>
      </c>
      <c r="H20" s="39"/>
      <c r="I20" s="38"/>
      <c r="J20" s="38"/>
      <c r="K20" s="38"/>
      <c r="L20" s="38"/>
      <c r="M20" s="38"/>
      <c r="N20" s="38"/>
      <c r="O20" s="39"/>
    </row>
    <row r="21" spans="1:17">
      <c r="A21" s="5">
        <v>4242</v>
      </c>
      <c r="B21" s="6" t="s">
        <v>11</v>
      </c>
      <c r="C21" s="7"/>
      <c r="D21" s="7"/>
      <c r="E21" s="8">
        <v>40000</v>
      </c>
      <c r="F21" s="21"/>
      <c r="G21" s="5">
        <v>4242</v>
      </c>
      <c r="H21" s="34">
        <v>5000</v>
      </c>
      <c r="I21" s="34">
        <v>7000</v>
      </c>
      <c r="J21" s="34">
        <v>9000</v>
      </c>
      <c r="K21" s="34">
        <v>1500</v>
      </c>
      <c r="L21" s="34">
        <v>8000</v>
      </c>
      <c r="M21" s="34">
        <v>3500</v>
      </c>
      <c r="N21" s="34">
        <v>6000</v>
      </c>
      <c r="O21" s="35">
        <f>H21+I21+J21+K21+L21+M21+N21</f>
        <v>40000</v>
      </c>
    </row>
    <row r="22" spans="1:17">
      <c r="A22" s="5">
        <v>4251</v>
      </c>
      <c r="B22" s="6" t="s">
        <v>12</v>
      </c>
      <c r="C22" s="7"/>
      <c r="D22" s="7"/>
      <c r="E22" s="8">
        <v>14000</v>
      </c>
      <c r="F22" s="21"/>
      <c r="G22" s="5">
        <v>4251</v>
      </c>
      <c r="H22" s="34">
        <v>500</v>
      </c>
      <c r="I22" s="34">
        <v>500</v>
      </c>
      <c r="J22" s="34">
        <v>500</v>
      </c>
      <c r="K22" s="34">
        <v>500</v>
      </c>
      <c r="L22" s="34">
        <v>500</v>
      </c>
      <c r="M22" s="34">
        <v>500</v>
      </c>
      <c r="N22" s="34">
        <v>11000</v>
      </c>
      <c r="O22" s="35">
        <f t="shared" ref="O22:O38" si="2">H22+I22+J22+K22+L22+M22+N22</f>
        <v>14000</v>
      </c>
    </row>
    <row r="23" spans="1:17">
      <c r="A23" s="5">
        <v>4259</v>
      </c>
      <c r="B23" s="6" t="s">
        <v>13</v>
      </c>
      <c r="C23" s="7"/>
      <c r="D23" s="7"/>
      <c r="E23" s="8">
        <v>1000</v>
      </c>
      <c r="F23" s="21"/>
      <c r="G23" s="5">
        <v>4259</v>
      </c>
      <c r="H23" s="34"/>
      <c r="I23" s="34"/>
      <c r="J23" s="34"/>
      <c r="K23" s="34"/>
      <c r="L23" s="34"/>
      <c r="M23" s="34"/>
      <c r="N23" s="34">
        <v>1000</v>
      </c>
      <c r="O23" s="35">
        <f t="shared" si="2"/>
        <v>1000</v>
      </c>
    </row>
    <row r="24" spans="1:17">
      <c r="A24" s="5">
        <v>4253</v>
      </c>
      <c r="B24" s="9" t="s">
        <v>14</v>
      </c>
      <c r="C24" s="10"/>
      <c r="D24" s="10"/>
      <c r="E24" s="8">
        <v>6500</v>
      </c>
      <c r="F24" s="21"/>
      <c r="G24" s="5">
        <v>4253</v>
      </c>
      <c r="H24" s="34">
        <v>1000</v>
      </c>
      <c r="I24" s="34">
        <v>500</v>
      </c>
      <c r="J24" s="34">
        <v>500</v>
      </c>
      <c r="K24" s="34">
        <v>1000</v>
      </c>
      <c r="L24" s="34">
        <v>2000</v>
      </c>
      <c r="M24" s="34">
        <v>500</v>
      </c>
      <c r="N24" s="34">
        <v>1000</v>
      </c>
      <c r="O24" s="35">
        <f t="shared" si="2"/>
        <v>6500</v>
      </c>
      <c r="Q24" s="28"/>
    </row>
    <row r="25" spans="1:17">
      <c r="A25" s="5">
        <v>4254</v>
      </c>
      <c r="B25" s="11" t="s">
        <v>15</v>
      </c>
      <c r="C25" s="12"/>
      <c r="D25" s="12"/>
      <c r="E25" s="8">
        <v>8500</v>
      </c>
      <c r="F25" s="21"/>
      <c r="G25" s="5">
        <v>4254</v>
      </c>
      <c r="H25" s="34"/>
      <c r="I25" s="34"/>
      <c r="J25" s="34"/>
      <c r="K25" s="34"/>
      <c r="L25" s="34"/>
      <c r="M25" s="34"/>
      <c r="N25" s="34">
        <v>8500</v>
      </c>
      <c r="O25" s="35">
        <f t="shared" si="2"/>
        <v>8500</v>
      </c>
    </row>
    <row r="26" spans="1:17">
      <c r="A26" s="5">
        <v>4255</v>
      </c>
      <c r="B26" s="11" t="s">
        <v>16</v>
      </c>
      <c r="C26" s="12"/>
      <c r="D26" s="12"/>
      <c r="E26" s="8">
        <v>12500</v>
      </c>
      <c r="F26" s="21"/>
      <c r="G26" s="5">
        <v>4255</v>
      </c>
      <c r="H26" s="34">
        <v>1000</v>
      </c>
      <c r="I26" s="34">
        <v>3000</v>
      </c>
      <c r="J26" s="34">
        <v>3000</v>
      </c>
      <c r="K26" s="34">
        <v>1000</v>
      </c>
      <c r="L26" s="34">
        <v>3000</v>
      </c>
      <c r="M26" s="34">
        <v>1500</v>
      </c>
      <c r="N26" s="34"/>
      <c r="O26" s="35">
        <f t="shared" si="2"/>
        <v>12500</v>
      </c>
      <c r="Q26" s="29"/>
    </row>
    <row r="27" spans="1:17">
      <c r="A27" s="5">
        <v>4257</v>
      </c>
      <c r="B27" s="18" t="s">
        <v>17</v>
      </c>
      <c r="C27" s="19"/>
      <c r="D27" s="19"/>
      <c r="E27" s="8">
        <v>33000</v>
      </c>
      <c r="F27" s="21"/>
      <c r="G27" s="5">
        <v>4257</v>
      </c>
      <c r="H27" s="34"/>
      <c r="I27" s="34"/>
      <c r="J27" s="34"/>
      <c r="K27" s="34"/>
      <c r="L27" s="34">
        <v>1500</v>
      </c>
      <c r="M27" s="34"/>
      <c r="N27" s="34">
        <f>33000-1500</f>
        <v>31500</v>
      </c>
      <c r="O27" s="35">
        <f t="shared" si="2"/>
        <v>33000</v>
      </c>
    </row>
    <row r="28" spans="1:17">
      <c r="A28" s="5">
        <v>4259</v>
      </c>
      <c r="B28" s="9" t="s">
        <v>18</v>
      </c>
      <c r="C28" s="10"/>
      <c r="D28" s="10"/>
      <c r="E28" s="8">
        <v>1000</v>
      </c>
      <c r="F28" s="21"/>
      <c r="G28" s="5">
        <v>4259</v>
      </c>
      <c r="H28" s="34"/>
      <c r="I28" s="34"/>
      <c r="J28" s="34"/>
      <c r="K28" s="34"/>
      <c r="L28" s="34"/>
      <c r="M28" s="34"/>
      <c r="N28" s="34">
        <v>1000</v>
      </c>
      <c r="O28" s="35">
        <f t="shared" si="2"/>
        <v>1000</v>
      </c>
    </row>
    <row r="29" spans="1:17">
      <c r="A29" s="5">
        <v>4261</v>
      </c>
      <c r="B29" s="9" t="s">
        <v>19</v>
      </c>
      <c r="C29" s="10"/>
      <c r="D29" s="20"/>
      <c r="E29" s="8">
        <v>5000</v>
      </c>
      <c r="F29" s="21"/>
      <c r="G29" s="5">
        <v>4261</v>
      </c>
      <c r="H29" s="34">
        <v>500</v>
      </c>
      <c r="I29" s="34">
        <v>500</v>
      </c>
      <c r="J29" s="34">
        <v>500</v>
      </c>
      <c r="K29" s="34"/>
      <c r="L29" s="34">
        <v>500</v>
      </c>
      <c r="M29" s="34"/>
      <c r="N29" s="34">
        <v>3000</v>
      </c>
      <c r="O29" s="35">
        <f t="shared" si="2"/>
        <v>5000</v>
      </c>
      <c r="Q29" s="28"/>
    </row>
    <row r="30" spans="1:17">
      <c r="A30" s="5">
        <v>4263</v>
      </c>
      <c r="B30" s="9" t="s">
        <v>20</v>
      </c>
      <c r="C30" s="10"/>
      <c r="D30" s="20"/>
      <c r="E30" s="8">
        <v>25000</v>
      </c>
      <c r="F30" s="21"/>
      <c r="G30" s="5">
        <v>4263</v>
      </c>
      <c r="H30" s="34"/>
      <c r="I30" s="34"/>
      <c r="J30" s="34"/>
      <c r="K30" s="34"/>
      <c r="L30" s="34"/>
      <c r="M30" s="34"/>
      <c r="N30" s="34">
        <v>25000</v>
      </c>
      <c r="O30" s="35">
        <f t="shared" si="2"/>
        <v>25000</v>
      </c>
      <c r="Q30" s="29"/>
    </row>
    <row r="31" spans="1:17">
      <c r="A31" s="5">
        <v>4264</v>
      </c>
      <c r="B31" s="9" t="s">
        <v>21</v>
      </c>
      <c r="C31" s="10"/>
      <c r="D31" s="20"/>
      <c r="E31" s="8">
        <v>500</v>
      </c>
      <c r="F31" s="21"/>
      <c r="G31" s="5">
        <v>4264</v>
      </c>
      <c r="H31" s="34"/>
      <c r="I31" s="34"/>
      <c r="J31" s="34"/>
      <c r="K31" s="34"/>
      <c r="L31" s="34"/>
      <c r="M31" s="34"/>
      <c r="N31" s="34">
        <v>500</v>
      </c>
      <c r="O31" s="35">
        <f t="shared" si="2"/>
        <v>500</v>
      </c>
    </row>
    <row r="32" spans="1:17">
      <c r="A32" s="5">
        <v>4291</v>
      </c>
      <c r="B32" s="18" t="s">
        <v>22</v>
      </c>
      <c r="C32" s="19"/>
      <c r="D32" s="19"/>
      <c r="E32" s="8">
        <v>1000</v>
      </c>
      <c r="F32" s="21"/>
      <c r="G32" s="5">
        <v>4291</v>
      </c>
      <c r="H32" s="34"/>
      <c r="I32" s="34"/>
      <c r="J32" s="34"/>
      <c r="K32" s="34"/>
      <c r="L32" s="34"/>
      <c r="M32" s="34"/>
      <c r="N32" s="34">
        <v>1000</v>
      </c>
      <c r="O32" s="35">
        <f t="shared" si="2"/>
        <v>1000</v>
      </c>
    </row>
    <row r="33" spans="1:17">
      <c r="A33" s="5">
        <v>4292</v>
      </c>
      <c r="B33" s="9" t="s">
        <v>23</v>
      </c>
      <c r="C33" s="10"/>
      <c r="D33" s="10"/>
      <c r="E33" s="8">
        <v>30000</v>
      </c>
      <c r="F33" s="21"/>
      <c r="G33" s="5">
        <v>4292</v>
      </c>
      <c r="H33" s="34">
        <v>4000</v>
      </c>
      <c r="I33" s="34">
        <v>2000</v>
      </c>
      <c r="J33" s="34">
        <v>3000</v>
      </c>
      <c r="K33" s="34">
        <v>1000</v>
      </c>
      <c r="L33" s="34">
        <v>2000</v>
      </c>
      <c r="M33" s="34">
        <v>1000</v>
      </c>
      <c r="N33" s="34">
        <v>17000</v>
      </c>
      <c r="O33" s="35">
        <f t="shared" si="2"/>
        <v>30000</v>
      </c>
      <c r="Q33" s="29"/>
    </row>
    <row r="34" spans="1:17">
      <c r="A34" s="5">
        <v>4295</v>
      </c>
      <c r="B34" s="11" t="s">
        <v>24</v>
      </c>
      <c r="C34" s="12"/>
      <c r="D34" s="12"/>
      <c r="E34" s="8">
        <v>3000</v>
      </c>
      <c r="F34" s="21"/>
      <c r="G34" s="5">
        <v>4295</v>
      </c>
      <c r="H34" s="34">
        <v>500</v>
      </c>
      <c r="I34" s="34">
        <v>500</v>
      </c>
      <c r="J34" s="34">
        <v>500</v>
      </c>
      <c r="K34" s="34">
        <v>500</v>
      </c>
      <c r="L34" s="34">
        <v>500</v>
      </c>
      <c r="M34" s="34"/>
      <c r="N34" s="34">
        <v>500</v>
      </c>
      <c r="O34" s="35">
        <f t="shared" si="2"/>
        <v>3000</v>
      </c>
    </row>
    <row r="35" spans="1:17">
      <c r="A35" s="5">
        <v>4300</v>
      </c>
      <c r="B35" s="11" t="s">
        <v>25</v>
      </c>
      <c r="C35" s="12"/>
      <c r="D35" s="12"/>
      <c r="E35" s="8">
        <v>1000</v>
      </c>
      <c r="F35" s="21"/>
      <c r="G35" s="5">
        <v>4300</v>
      </c>
      <c r="H35" s="34"/>
      <c r="I35" s="34"/>
      <c r="J35" s="34"/>
      <c r="K35" s="34"/>
      <c r="L35" s="34"/>
      <c r="M35" s="34"/>
      <c r="N35" s="34">
        <v>1000</v>
      </c>
      <c r="O35" s="35">
        <f t="shared" si="2"/>
        <v>1000</v>
      </c>
    </row>
    <row r="36" spans="1:17">
      <c r="A36" s="5">
        <v>4431</v>
      </c>
      <c r="B36" s="11" t="s">
        <v>26</v>
      </c>
      <c r="C36" s="12"/>
      <c r="D36" s="12"/>
      <c r="E36" s="8">
        <v>1500</v>
      </c>
      <c r="F36" s="21"/>
      <c r="G36" s="5">
        <v>4431</v>
      </c>
      <c r="H36" s="34"/>
      <c r="I36" s="34"/>
      <c r="J36" s="34"/>
      <c r="K36" s="34"/>
      <c r="L36" s="34"/>
      <c r="M36" s="34"/>
      <c r="N36" s="34">
        <v>1500</v>
      </c>
      <c r="O36" s="35">
        <f t="shared" si="2"/>
        <v>1500</v>
      </c>
    </row>
    <row r="37" spans="1:17">
      <c r="A37" s="5">
        <v>4434</v>
      </c>
      <c r="B37" s="11" t="s">
        <v>27</v>
      </c>
      <c r="C37" s="12"/>
      <c r="D37" s="12"/>
      <c r="E37" s="8">
        <v>500</v>
      </c>
      <c r="F37" s="21"/>
      <c r="G37" s="5">
        <v>4434</v>
      </c>
      <c r="H37" s="34"/>
      <c r="I37" s="34"/>
      <c r="J37" s="34"/>
      <c r="K37" s="34"/>
      <c r="L37" s="34"/>
      <c r="M37" s="34"/>
      <c r="N37" s="34">
        <v>500</v>
      </c>
      <c r="O37" s="35">
        <f t="shared" si="2"/>
        <v>500</v>
      </c>
    </row>
    <row r="38" spans="1:17" ht="15" thickBot="1">
      <c r="A38" s="5">
        <v>4512</v>
      </c>
      <c r="B38" s="18" t="s">
        <v>28</v>
      </c>
      <c r="C38" s="19"/>
      <c r="D38" s="19"/>
      <c r="E38" s="13">
        <v>2000</v>
      </c>
      <c r="F38" s="21"/>
      <c r="G38" s="5">
        <v>4512</v>
      </c>
      <c r="H38" s="36"/>
      <c r="I38" s="36"/>
      <c r="J38" s="36"/>
      <c r="K38" s="36"/>
      <c r="L38" s="36"/>
      <c r="M38" s="36"/>
      <c r="N38" s="36">
        <v>2000</v>
      </c>
      <c r="O38" s="37">
        <f t="shared" si="2"/>
        <v>2000</v>
      </c>
    </row>
    <row r="39" spans="1:17">
      <c r="A39" s="1"/>
      <c r="B39" s="6"/>
      <c r="C39" s="7"/>
      <c r="D39" s="7"/>
      <c r="E39" s="13"/>
      <c r="F39" s="21"/>
      <c r="H39" s="40"/>
      <c r="I39" s="41"/>
      <c r="J39" s="42"/>
      <c r="K39" s="43"/>
      <c r="L39" s="42"/>
      <c r="M39" s="43"/>
      <c r="N39" s="41"/>
      <c r="O39" s="47"/>
    </row>
    <row r="40" spans="1:17" ht="15" thickBot="1">
      <c r="A40" s="4"/>
      <c r="B40" s="14" t="s">
        <v>29</v>
      </c>
      <c r="C40" s="15"/>
      <c r="D40" s="15"/>
      <c r="E40" s="16">
        <f>SUM(E21:E39)</f>
        <v>186000</v>
      </c>
      <c r="F40" s="30"/>
      <c r="H40" s="44">
        <f>SUM(H21:H39)</f>
        <v>12500</v>
      </c>
      <c r="I40" s="45">
        <f>SUM(I21:I39)</f>
        <v>14000</v>
      </c>
      <c r="J40" s="33">
        <f>SUM(J21:J39)</f>
        <v>17000</v>
      </c>
      <c r="K40" s="46">
        <f>SUM(K21:K39)</f>
        <v>5500</v>
      </c>
      <c r="L40" s="33">
        <f>L38+L37+L36+L35+L34+L33+L32+L31+L30+L29+L28+L27+L26+L25+L24+L23+L22+L21</f>
        <v>18000</v>
      </c>
      <c r="M40" s="46">
        <v>7500</v>
      </c>
      <c r="N40" s="45">
        <f>SUM(N21:N39)</f>
        <v>112000</v>
      </c>
      <c r="O40" s="48">
        <f>H40+I40+J40+K40+L40+M40+N40</f>
        <v>186500</v>
      </c>
    </row>
    <row r="41" spans="1:17">
      <c r="A41" s="1"/>
      <c r="B41" s="19"/>
      <c r="C41" s="19"/>
      <c r="D41" s="19"/>
      <c r="E41" s="21"/>
      <c r="F41" s="21"/>
      <c r="H41" s="25"/>
      <c r="I41" s="25"/>
      <c r="J41" s="25"/>
      <c r="K41" s="25"/>
      <c r="L41" s="25"/>
      <c r="M41" s="25"/>
      <c r="N41" s="25"/>
      <c r="O41" s="26"/>
    </row>
    <row r="42" spans="1:17">
      <c r="A42" s="1"/>
      <c r="B42" s="6"/>
      <c r="C42" s="7"/>
      <c r="D42" s="7"/>
      <c r="E42" s="13"/>
      <c r="F42" s="21"/>
      <c r="H42" s="25"/>
      <c r="I42" s="25"/>
      <c r="J42" s="25"/>
      <c r="K42" s="25"/>
      <c r="L42" s="25"/>
      <c r="M42" s="25"/>
      <c r="N42" s="25"/>
      <c r="O42" s="26"/>
    </row>
    <row r="43" spans="1:17">
      <c r="A43" s="4"/>
      <c r="B43" s="14" t="s">
        <v>30</v>
      </c>
      <c r="C43" s="15"/>
      <c r="D43" s="15"/>
      <c r="E43" s="22">
        <f>E17-E40</f>
        <v>550</v>
      </c>
      <c r="F43" s="31"/>
      <c r="H43" s="25"/>
      <c r="I43" s="25"/>
      <c r="J43" s="25"/>
      <c r="K43" s="25"/>
      <c r="L43" s="25"/>
      <c r="M43" s="25"/>
      <c r="N43" s="1" t="s">
        <v>31</v>
      </c>
      <c r="O43" s="26"/>
    </row>
    <row r="44" spans="1:17">
      <c r="A44" s="1"/>
      <c r="B44" s="1"/>
      <c r="C44" s="1"/>
      <c r="D44" s="1"/>
      <c r="E44" s="1"/>
      <c r="F44" s="1"/>
      <c r="N44" s="1" t="s">
        <v>32</v>
      </c>
      <c r="O44" s="26"/>
    </row>
    <row r="45" spans="1:17">
      <c r="A45" s="1"/>
      <c r="B45" s="1"/>
      <c r="C45" s="1"/>
      <c r="D45" s="1"/>
      <c r="E45" s="1"/>
      <c r="F45" s="1"/>
      <c r="N45" s="1"/>
    </row>
    <row r="46" spans="1:17">
      <c r="A46" s="1"/>
      <c r="B46" s="1"/>
      <c r="C46" s="1"/>
      <c r="D46" s="1"/>
      <c r="E46" s="1" t="s">
        <v>31</v>
      </c>
      <c r="F46" s="1"/>
      <c r="N46" s="1" t="s">
        <v>33</v>
      </c>
    </row>
    <row r="47" spans="1:17">
      <c r="A47" s="1"/>
      <c r="B47" s="1"/>
      <c r="C47" s="1"/>
      <c r="D47" s="1"/>
      <c r="E47" s="1" t="s">
        <v>32</v>
      </c>
      <c r="F47" s="1"/>
    </row>
    <row r="48" spans="1:17">
      <c r="A48" s="1"/>
      <c r="B48" s="1"/>
      <c r="C48" s="1"/>
      <c r="D48" s="1"/>
      <c r="E48" s="1" t="s">
        <v>33</v>
      </c>
      <c r="F48" s="1"/>
    </row>
    <row r="49" spans="1:6">
      <c r="A49" s="1"/>
      <c r="B49" s="1"/>
      <c r="C49" s="1"/>
      <c r="D49" s="1"/>
      <c r="E49" s="1"/>
      <c r="F49" s="1"/>
    </row>
    <row r="57" spans="1:6" ht="18">
      <c r="B57" s="59" t="s">
        <v>42</v>
      </c>
    </row>
    <row r="62" spans="1:6">
      <c r="B62" t="s">
        <v>51</v>
      </c>
    </row>
    <row r="63" spans="1:6">
      <c r="B63" t="s">
        <v>47</v>
      </c>
    </row>
    <row r="64" spans="1:6">
      <c r="B64" t="s">
        <v>43</v>
      </c>
    </row>
    <row r="66" spans="2:6">
      <c r="B66" t="s">
        <v>44</v>
      </c>
    </row>
    <row r="67" spans="2:6">
      <c r="B67" t="s">
        <v>45</v>
      </c>
    </row>
    <row r="68" spans="2:6">
      <c r="B68" t="s">
        <v>46</v>
      </c>
    </row>
    <row r="69" spans="2:6">
      <c r="B69" t="s">
        <v>48</v>
      </c>
    </row>
    <row r="74" spans="2:6">
      <c r="E74" s="1" t="s">
        <v>31</v>
      </c>
      <c r="F74" s="1"/>
    </row>
    <row r="75" spans="2:6">
      <c r="E75" s="1" t="s">
        <v>32</v>
      </c>
      <c r="F75" s="1"/>
    </row>
    <row r="76" spans="2:6">
      <c r="E76" s="1"/>
      <c r="F76" s="1"/>
    </row>
    <row r="77" spans="2:6">
      <c r="E77" s="1" t="s">
        <v>33</v>
      </c>
      <c r="F77" s="1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Sheet1!Podrucje_ispisa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melika</dc:creator>
  <cp:lastModifiedBy>Melika</cp:lastModifiedBy>
  <cp:lastPrinted>2022-02-20T15:11:08Z</cp:lastPrinted>
  <dcterms:created xsi:type="dcterms:W3CDTF">2016-02-20T14:14:11Z</dcterms:created>
  <dcterms:modified xsi:type="dcterms:W3CDTF">2022-02-20T15:11:17Z</dcterms:modified>
</cp:coreProperties>
</file>